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hochst\Desktop\Uploads\"/>
    </mc:Choice>
  </mc:AlternateContent>
  <bookViews>
    <workbookView xWindow="0" yWindow="0" windowWidth="26220" windowHeight="12600"/>
  </bookViews>
  <sheets>
    <sheet name="AAA Info" sheetId="7" r:id="rId1"/>
    <sheet name="19. Adjustments" sheetId="4" state="hidden" r:id="rId2"/>
    <sheet name="Form C" sheetId="8" r:id="rId3"/>
  </sheets>
  <definedNames>
    <definedName name="_xlnm.Print_Area" localSheetId="2">'Form C'!$A$1:$D$44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8" l="1"/>
  <c r="D3" i="8"/>
  <c r="F28" i="8" l="1"/>
  <c r="C8" i="8" l="1"/>
  <c r="B28" i="8" l="1"/>
  <c r="A1" i="8" l="1"/>
  <c r="A2" i="8"/>
  <c r="B3" i="8"/>
  <c r="D28" i="8" l="1"/>
  <c r="D31" i="8" s="1"/>
  <c r="D19" i="8"/>
  <c r="D24" i="8" s="1"/>
  <c r="D33" i="8" l="1"/>
  <c r="B2" i="4"/>
  <c r="F2" i="4"/>
  <c r="C6" i="8"/>
  <c r="D30" i="8" l="1"/>
  <c r="C26" i="8" l="1"/>
  <c r="C32" i="8" s="1"/>
  <c r="C27" i="8"/>
  <c r="C33" i="8" s="1"/>
  <c r="C18" i="8"/>
  <c r="C17" i="8"/>
  <c r="C16" i="8"/>
  <c r="C15" i="8"/>
  <c r="C14" i="8"/>
  <c r="C13" i="8"/>
  <c r="C12" i="8"/>
  <c r="C11" i="8"/>
  <c r="C10" i="8"/>
  <c r="C19" i="8" l="1"/>
  <c r="C30" i="8" s="1"/>
  <c r="C28" i="8"/>
  <c r="C31" i="8" s="1"/>
  <c r="D27" i="4"/>
  <c r="D22" i="8" s="1"/>
  <c r="C27" i="4"/>
  <c r="D32" i="8" s="1"/>
  <c r="F27" i="4"/>
  <c r="D23" i="8" l="1"/>
</calcChain>
</file>

<file path=xl/sharedStrings.xml><?xml version="1.0" encoding="utf-8"?>
<sst xmlns="http://schemas.openxmlformats.org/spreadsheetml/2006/main" count="75" uniqueCount="63">
  <si>
    <t>Client ID</t>
  </si>
  <si>
    <t>Approved Rate:</t>
  </si>
  <si>
    <t>Reviewed By:</t>
  </si>
  <si>
    <t>Address Book #:</t>
  </si>
  <si>
    <t>Subaward #:</t>
  </si>
  <si>
    <t>Subrecipient Name:</t>
  </si>
  <si>
    <t>Service Dates:</t>
  </si>
  <si>
    <t>Certified By:</t>
  </si>
  <si>
    <t>OnBase No:</t>
  </si>
  <si>
    <t>Date Certified:</t>
  </si>
  <si>
    <t>17a. CASA</t>
  </si>
  <si>
    <t>Month Adjustment Made</t>
  </si>
  <si>
    <t>Month of Service Affected</t>
  </si>
  <si>
    <t>Reason for Adjustment</t>
  </si>
  <si>
    <t xml:space="preserve"> Care Management Hours Adjusted</t>
  </si>
  <si>
    <t>Total</t>
  </si>
  <si>
    <t>Date</t>
  </si>
  <si>
    <t>Authorized Certifying Officer</t>
  </si>
  <si>
    <t>I CERTIFY TO THE BEST OF MY KNOWLEDGE AND BELIEF THAT THE ABOVE COST AND FUNDS REQUESTED ARE TRUE, COMPLETE, AND ACCURATE AND ARE FOR THE PURPOSE SET FORTH IN THE SUB-AWARD DOCUMENT(S).  I ACKNOWLEDGE THAT ANY FALSE, FICTITIOUS, OR FRAUDULENT INFORMATION, OR OMISSION OF ANY MATERIAL FACT, IS PUNISHABLE UNDER THE FALSE CLAIMS ACT.</t>
  </si>
  <si>
    <t>9. Gross Costs</t>
  </si>
  <si>
    <t>8b. Contractual Services</t>
  </si>
  <si>
    <t>8a. Raw Food</t>
  </si>
  <si>
    <t>7. Other</t>
  </si>
  <si>
    <t>6. Comm &amp; Utilities</t>
  </si>
  <si>
    <t>5. Building Space</t>
  </si>
  <si>
    <t>4. Equipment</t>
  </si>
  <si>
    <t>3. Printing &amp; Supplies</t>
  </si>
  <si>
    <t>2. Travel</t>
  </si>
  <si>
    <t>1. Personnel</t>
  </si>
  <si>
    <t>CURRENT MONTH EXP</t>
  </si>
  <si>
    <t>EXPENDITURES YTD</t>
  </si>
  <si>
    <t>ANNUAL BUDGET</t>
  </si>
  <si>
    <t>COST CATEGORIES</t>
  </si>
  <si>
    <r>
      <t xml:space="preserve">Enter a </t>
    </r>
    <r>
      <rPr>
        <b/>
        <sz val="11"/>
        <color rgb="FFFF0000"/>
        <rFont val="Calibri"/>
        <family val="2"/>
        <scheme val="minor"/>
      </rPr>
      <t>negative</t>
    </r>
    <r>
      <rPr>
        <sz val="11"/>
        <color theme="1"/>
        <rFont val="Calibri"/>
        <family val="2"/>
        <scheme val="minor"/>
      </rPr>
      <t xml:space="preserve"> number for </t>
    </r>
    <r>
      <rPr>
        <b/>
        <sz val="11"/>
        <color theme="1"/>
        <rFont val="Calibri"/>
        <family val="2"/>
        <scheme val="minor"/>
      </rPr>
      <t>Care Management Hours Adusted</t>
    </r>
    <r>
      <rPr>
        <sz val="11"/>
        <color theme="1"/>
        <rFont val="Calibri"/>
        <family val="2"/>
        <scheme val="minor"/>
      </rPr>
      <t xml:space="preserve"> or</t>
    </r>
    <r>
      <rPr>
        <b/>
        <sz val="11"/>
        <color theme="1"/>
        <rFont val="Calibri"/>
        <family val="2"/>
        <scheme val="minor"/>
      </rPr>
      <t xml:space="preserve"> Client Responsibility Amount</t>
    </r>
    <r>
      <rPr>
        <sz val="11"/>
        <color theme="1"/>
        <rFont val="Calibri"/>
        <family val="2"/>
        <scheme val="minor"/>
      </rPr>
      <t xml:space="preserve"> if the SUA is owed payment.</t>
    </r>
  </si>
  <si>
    <r>
      <t xml:space="preserve">Enter a </t>
    </r>
    <r>
      <rPr>
        <b/>
        <sz val="11"/>
        <color rgb="FF00B050"/>
        <rFont val="Calibri"/>
        <family val="2"/>
        <scheme val="minor"/>
      </rPr>
      <t>positive</t>
    </r>
    <r>
      <rPr>
        <sz val="11"/>
        <color theme="1"/>
        <rFont val="Calibri"/>
        <family val="2"/>
        <scheme val="minor"/>
      </rPr>
      <t xml:space="preserve"> number for </t>
    </r>
    <r>
      <rPr>
        <b/>
        <sz val="11"/>
        <color theme="1"/>
        <rFont val="Calibri"/>
        <family val="2"/>
        <scheme val="minor"/>
      </rPr>
      <t>Care Management Hours Adjusted</t>
    </r>
    <r>
      <rPr>
        <sz val="11"/>
        <color theme="1"/>
        <rFont val="Calibri"/>
        <family val="2"/>
        <scheme val="minor"/>
      </rPr>
      <t xml:space="preserve"> or </t>
    </r>
    <r>
      <rPr>
        <b/>
        <sz val="11"/>
        <color theme="1"/>
        <rFont val="Calibri"/>
        <family val="2"/>
        <scheme val="minor"/>
      </rPr>
      <t>Client Responsibility Amount</t>
    </r>
    <r>
      <rPr>
        <sz val="11"/>
        <color theme="1"/>
        <rFont val="Calibri"/>
        <family val="2"/>
        <scheme val="minor"/>
      </rPr>
      <t xml:space="preserve"> if the AAA is owed payment.</t>
    </r>
  </si>
  <si>
    <t>Monetary Adjustment Amount</t>
  </si>
  <si>
    <t>Total SUA Cost</t>
  </si>
  <si>
    <t>ANNUAL ESTIMATE</t>
  </si>
  <si>
    <t>YTD</t>
  </si>
  <si>
    <t>CURRENT MONTH</t>
  </si>
  <si>
    <t>Gross Cost Per Unit:</t>
  </si>
  <si>
    <t>Total SUA Cost Per Unit:</t>
  </si>
  <si>
    <t>TOTAL CASEWORK</t>
  </si>
  <si>
    <r>
      <t xml:space="preserve">       </t>
    </r>
    <r>
      <rPr>
        <b/>
        <sz val="11"/>
        <color theme="1"/>
        <rFont val="Calibri"/>
        <family val="2"/>
        <scheme val="minor"/>
      </rPr>
      <t>Units of Service by Provider</t>
    </r>
    <r>
      <rPr>
        <sz val="11"/>
        <color theme="1"/>
        <rFont val="Calibri"/>
        <family val="2"/>
        <scheme val="minor"/>
      </rPr>
      <t xml:space="preserve"> Report received</t>
    </r>
  </si>
  <si>
    <r>
      <t xml:space="preserve">       Confirmed </t>
    </r>
    <r>
      <rPr>
        <b/>
        <sz val="11"/>
        <color theme="1"/>
        <rFont val="Calibri"/>
        <family val="2"/>
        <scheme val="minor"/>
      </rPr>
      <t>Client Responsibility</t>
    </r>
    <r>
      <rPr>
        <sz val="11"/>
        <color theme="1"/>
        <rFont val="Calibri"/>
        <family val="2"/>
        <scheme val="minor"/>
      </rPr>
      <t xml:space="preserve"> is accurate</t>
    </r>
  </si>
  <si>
    <t>Subrecipient:</t>
  </si>
  <si>
    <r>
      <t xml:space="preserve">       </t>
    </r>
    <r>
      <rPr>
        <b/>
        <sz val="11"/>
        <color theme="1"/>
        <rFont val="Calibri"/>
        <family val="2"/>
        <scheme val="minor"/>
      </rPr>
      <t xml:space="preserve">Form C </t>
    </r>
    <r>
      <rPr>
        <sz val="11"/>
        <color theme="1"/>
        <rFont val="Calibri"/>
        <family val="2"/>
        <scheme val="minor"/>
      </rPr>
      <t>workbook received</t>
    </r>
  </si>
  <si>
    <r>
      <t xml:space="preserve">       Confirmed </t>
    </r>
    <r>
      <rPr>
        <b/>
        <sz val="11"/>
        <color theme="1"/>
        <rFont val="Calibri"/>
        <family val="2"/>
        <scheme val="minor"/>
      </rPr>
      <t xml:space="preserve">Service Units (Hours) </t>
    </r>
    <r>
      <rPr>
        <sz val="11"/>
        <color theme="1"/>
        <rFont val="Calibri"/>
        <family val="2"/>
        <scheme val="minor"/>
      </rPr>
      <t>are accurate</t>
    </r>
  </si>
  <si>
    <t>17a. CASA Rate Per Unit:</t>
  </si>
  <si>
    <t>REIMBURSEMENT REQUEST</t>
  </si>
  <si>
    <t>Note: Do NOT put CASA Adjustments on this sheet.</t>
  </si>
  <si>
    <t>Previous YTD</t>
  </si>
  <si>
    <t xml:space="preserve"> </t>
  </si>
  <si>
    <t xml:space="preserve">   </t>
  </si>
  <si>
    <t>19. CM Adjustments</t>
  </si>
  <si>
    <t>Maximum 19. CM Funding</t>
  </si>
  <si>
    <t>19. Care Management</t>
  </si>
  <si>
    <t>19. CM Rate Per Unit:</t>
  </si>
  <si>
    <t>SUA Use Only</t>
  </si>
  <si>
    <t>21. Client Responsibility (Client Billing &gt; Total Bill Amount)</t>
  </si>
  <si>
    <t>Calculated Value (Provider Billing &gt; Total Bill Amount)</t>
  </si>
  <si>
    <t>Hours: (Provider Billing &gt; Total Units)</t>
  </si>
  <si>
    <t>Maximum Total SUA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</si>
</sst>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b/>
      <sz val="11"/>
      <color rgb="FFFF0000"/>
      <name val="Calibri"/>
      <family val="2"/>
      <scheme val="minor"/>
    </font>
    <font>
      <sz val="10"/>
      <name val="Arial"/>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lightUp">
        <bgColor theme="0" tint="-4.9989318521683403E-2"/>
      </patternFill>
    </fill>
    <fill>
      <patternFill patternType="solid">
        <fgColor theme="9" tint="0.79998168889431442"/>
        <bgColor indexed="64"/>
      </patternFill>
    </fill>
  </fills>
  <borders count="17">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89">
    <xf numFmtId="0" fontId="0" fillId="0" borderId="0" xfId="0"/>
    <xf numFmtId="4" fontId="9" fillId="0" borderId="0" xfId="2" applyNumberFormat="1" applyFont="1"/>
    <xf numFmtId="0" fontId="9" fillId="0" borderId="0" xfId="2" applyFont="1"/>
    <xf numFmtId="0" fontId="5" fillId="0" borderId="0" xfId="0" applyFont="1"/>
    <xf numFmtId="0" fontId="4" fillId="0" borderId="0" xfId="0" applyFont="1"/>
    <xf numFmtId="0" fontId="4" fillId="0" borderId="0" xfId="0" applyFont="1" applyAlignment="1">
      <alignment horizontal="left"/>
    </xf>
    <xf numFmtId="0" fontId="0" fillId="0" borderId="0" xfId="0" applyProtection="1">
      <protection locked="0"/>
    </xf>
    <xf numFmtId="2" fontId="0" fillId="0" borderId="0" xfId="0" applyNumberFormat="1" applyProtection="1">
      <protection locked="0"/>
    </xf>
    <xf numFmtId="164" fontId="0" fillId="0" borderId="0" xfId="1" applyNumberFormat="1" applyFont="1"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9" fillId="0" borderId="0" xfId="2" applyFont="1" applyAlignment="1">
      <alignment wrapText="1"/>
    </xf>
    <xf numFmtId="0" fontId="0" fillId="0" borderId="4" xfId="0" applyBorder="1"/>
    <xf numFmtId="0" fontId="0" fillId="0" borderId="0" xfId="0" applyAlignment="1">
      <alignment horizontal="right"/>
    </xf>
    <xf numFmtId="4" fontId="10" fillId="3" borderId="7" xfId="2" applyNumberFormat="1" applyFont="1" applyFill="1" applyBorder="1" applyAlignment="1">
      <alignment horizontal="center"/>
    </xf>
    <xf numFmtId="164" fontId="9" fillId="0" borderId="7" xfId="2" applyNumberFormat="1" applyFont="1" applyBorder="1"/>
    <xf numFmtId="164" fontId="9" fillId="0" borderId="7" xfId="2" applyNumberFormat="1" applyFont="1" applyFill="1" applyBorder="1"/>
    <xf numFmtId="164" fontId="2" fillId="0" borderId="7" xfId="0" applyNumberFormat="1" applyFont="1" applyBorder="1"/>
    <xf numFmtId="164" fontId="0" fillId="4" borderId="7" xfId="0" applyNumberFormat="1" applyFill="1" applyBorder="1"/>
    <xf numFmtId="0" fontId="0" fillId="4" borderId="7" xfId="0" applyFill="1" applyBorder="1"/>
    <xf numFmtId="4" fontId="9" fillId="0" borderId="0" xfId="2" applyNumberFormat="1" applyFont="1" applyBorder="1" applyAlignment="1">
      <alignment horizontal="center"/>
    </xf>
    <xf numFmtId="4" fontId="10" fillId="0" borderId="7" xfId="2" applyNumberFormat="1" applyFont="1" applyFill="1" applyBorder="1" applyAlignment="1">
      <alignment horizontal="center"/>
    </xf>
    <xf numFmtId="0" fontId="5" fillId="0" borderId="0" xfId="0" applyFont="1" applyBorder="1" applyAlignment="1">
      <alignment horizontal="left"/>
    </xf>
    <xf numFmtId="0" fontId="4" fillId="0" borderId="4" xfId="0" applyFont="1" applyBorder="1" applyProtection="1"/>
    <xf numFmtId="0" fontId="5" fillId="0" borderId="4" xfId="0" applyFont="1" applyBorder="1" applyProtection="1"/>
    <xf numFmtId="164" fontId="9" fillId="0" borderId="7" xfId="2" applyNumberFormat="1" applyFont="1" applyFill="1" applyBorder="1" applyAlignment="1">
      <alignment horizontal="right"/>
    </xf>
    <xf numFmtId="164" fontId="9" fillId="5" borderId="7" xfId="2" applyNumberFormat="1" applyFont="1" applyFill="1" applyBorder="1" applyProtection="1">
      <protection locked="0"/>
    </xf>
    <xf numFmtId="0" fontId="4" fillId="0" borderId="0" xfId="0" applyFont="1" applyBorder="1" applyProtection="1"/>
    <xf numFmtId="0" fontId="5" fillId="0" borderId="0" xfId="0" applyFont="1" applyBorder="1" applyProtection="1"/>
    <xf numFmtId="164" fontId="0" fillId="0" borderId="0" xfId="0" applyNumberFormat="1"/>
    <xf numFmtId="0" fontId="0" fillId="0" borderId="4" xfId="0" applyBorder="1" applyAlignment="1">
      <alignment horizontal="left"/>
    </xf>
    <xf numFmtId="164" fontId="9" fillId="0" borderId="7" xfId="2" applyNumberFormat="1" applyFont="1" applyFill="1" applyBorder="1" applyProtection="1">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164" fontId="5" fillId="0" borderId="4" xfId="1" applyNumberFormat="1" applyFont="1" applyBorder="1" applyAlignment="1" applyProtection="1">
      <alignment horizontal="left"/>
      <protection locked="0"/>
    </xf>
    <xf numFmtId="49" fontId="5" fillId="0" borderId="4" xfId="0" applyNumberFormat="1" applyFont="1" applyBorder="1" applyProtection="1">
      <protection locked="0"/>
    </xf>
    <xf numFmtId="0" fontId="0" fillId="0" borderId="0" xfId="0" applyProtection="1"/>
    <xf numFmtId="0" fontId="5" fillId="0" borderId="0" xfId="0" applyFont="1" applyAlignment="1" applyProtection="1">
      <alignment horizontal="right"/>
    </xf>
    <xf numFmtId="0" fontId="5" fillId="0" borderId="0" xfId="0" applyFont="1" applyBorder="1" applyAlignment="1" applyProtection="1">
      <alignment horizontal="right"/>
    </xf>
    <xf numFmtId="0" fontId="0" fillId="0" borderId="0" xfId="0" applyAlignment="1" applyProtection="1">
      <alignment horizontal="center" vertical="center" wrapText="1"/>
    </xf>
    <xf numFmtId="0" fontId="0" fillId="0" borderId="0" xfId="0" applyAlignment="1" applyProtection="1">
      <alignment horizontal="center" wrapText="1"/>
    </xf>
    <xf numFmtId="0" fontId="0" fillId="0" borderId="0" xfId="0" applyAlignment="1" applyProtection="1">
      <alignment horizontal="center" vertical="top" wrapText="1"/>
    </xf>
    <xf numFmtId="0" fontId="0" fillId="2" borderId="0" xfId="0" applyFill="1" applyProtection="1"/>
    <xf numFmtId="2" fontId="0" fillId="0" borderId="0" xfId="0" applyNumberFormat="1" applyProtection="1"/>
    <xf numFmtId="164" fontId="0" fillId="0" borderId="0" xfId="1" applyNumberFormat="1" applyFont="1" applyProtection="1"/>
    <xf numFmtId="0" fontId="0" fillId="2" borderId="0" xfId="0" applyFill="1" applyAlignment="1" applyProtection="1">
      <alignment vertical="center"/>
    </xf>
    <xf numFmtId="0" fontId="0" fillId="3" borderId="9" xfId="0" applyFill="1" applyBorder="1" applyProtection="1"/>
    <xf numFmtId="0" fontId="0" fillId="3" borderId="10" xfId="0" applyFill="1" applyBorder="1" applyProtection="1"/>
    <xf numFmtId="0" fontId="0" fillId="3" borderId="10" xfId="0" applyFill="1" applyBorder="1" applyAlignment="1" applyProtection="1">
      <alignment horizontal="right"/>
    </xf>
    <xf numFmtId="0" fontId="0" fillId="3" borderId="11" xfId="0" applyFill="1" applyBorder="1" applyProtection="1"/>
    <xf numFmtId="0" fontId="0" fillId="3" borderId="1" xfId="0" applyFill="1" applyBorder="1" applyProtection="1"/>
    <xf numFmtId="0" fontId="0" fillId="3" borderId="0" xfId="0" applyFill="1" applyBorder="1" applyProtection="1"/>
    <xf numFmtId="0" fontId="0" fillId="3" borderId="0" xfId="0" applyFill="1" applyBorder="1" applyAlignment="1" applyProtection="1">
      <alignment horizontal="right"/>
    </xf>
    <xf numFmtId="0" fontId="0" fillId="3" borderId="8" xfId="0" applyFill="1" applyBorder="1" applyProtection="1"/>
    <xf numFmtId="0" fontId="0" fillId="3" borderId="2" xfId="0" applyFill="1" applyBorder="1" applyProtection="1"/>
    <xf numFmtId="0" fontId="0" fillId="3" borderId="6" xfId="0" applyFill="1" applyBorder="1" applyProtection="1"/>
    <xf numFmtId="0" fontId="0" fillId="3" borderId="6" xfId="0" applyFill="1" applyBorder="1" applyAlignment="1" applyProtection="1">
      <alignment horizontal="right"/>
    </xf>
    <xf numFmtId="0" fontId="0" fillId="3" borderId="3" xfId="0" applyFill="1" applyBorder="1" applyProtection="1"/>
    <xf numFmtId="164" fontId="0" fillId="5" borderId="7" xfId="0" applyNumberFormat="1" applyFont="1" applyFill="1" applyBorder="1" applyProtection="1">
      <protection locked="0"/>
    </xf>
    <xf numFmtId="4" fontId="10" fillId="3" borderId="7" xfId="2" applyNumberFormat="1" applyFont="1" applyFill="1" applyBorder="1" applyAlignment="1" applyProtection="1">
      <alignment horizontal="center"/>
    </xf>
    <xf numFmtId="4" fontId="10" fillId="0" borderId="7" xfId="2" applyNumberFormat="1" applyFont="1" applyFill="1" applyBorder="1" applyAlignment="1" applyProtection="1">
      <alignment horizontal="left"/>
    </xf>
    <xf numFmtId="0" fontId="9" fillId="0" borderId="7" xfId="2" applyFont="1" applyBorder="1" applyProtection="1"/>
    <xf numFmtId="0" fontId="9" fillId="3" borderId="7" xfId="2" applyFont="1" applyFill="1" applyBorder="1" applyProtection="1"/>
    <xf numFmtId="0" fontId="9" fillId="0" borderId="7" xfId="2" applyFont="1" applyFill="1" applyBorder="1" applyProtection="1"/>
    <xf numFmtId="0" fontId="10" fillId="3" borderId="7" xfId="2" applyFont="1" applyFill="1" applyBorder="1" applyAlignment="1" applyProtection="1">
      <alignment horizontal="center"/>
    </xf>
    <xf numFmtId="0" fontId="0" fillId="0" borderId="7" xfId="0" applyFont="1" applyBorder="1" applyProtection="1"/>
    <xf numFmtId="0" fontId="0" fillId="0" borderId="7" xfId="0" applyFont="1" applyFill="1" applyBorder="1" applyProtection="1"/>
    <xf numFmtId="4" fontId="10" fillId="5" borderId="7" xfId="2" applyNumberFormat="1" applyFont="1" applyFill="1" applyBorder="1" applyAlignment="1" applyProtection="1">
      <alignment horizontal="center"/>
      <protection locked="0"/>
    </xf>
    <xf numFmtId="4" fontId="9" fillId="5" borderId="7" xfId="2" applyNumberFormat="1" applyFont="1" applyFill="1" applyBorder="1" applyAlignment="1" applyProtection="1">
      <alignment horizontal="right"/>
      <protection locked="0"/>
    </xf>
    <xf numFmtId="4" fontId="9" fillId="0" borderId="7" xfId="2" applyNumberFormat="1" applyFont="1" applyFill="1" applyBorder="1" applyAlignment="1" applyProtection="1">
      <alignment horizontal="right"/>
      <protection locked="0"/>
    </xf>
    <xf numFmtId="164" fontId="0" fillId="0" borderId="7" xfId="0" applyNumberFormat="1" applyFont="1" applyFill="1" applyBorder="1" applyProtection="1">
      <protection locked="0"/>
    </xf>
    <xf numFmtId="164" fontId="10" fillId="0" borderId="7" xfId="2" applyNumberFormat="1" applyFont="1" applyBorder="1" applyProtection="1">
      <protection locked="0"/>
    </xf>
    <xf numFmtId="14" fontId="9" fillId="0" borderId="4" xfId="2" applyNumberFormat="1" applyFont="1" applyBorder="1" applyAlignment="1" applyProtection="1">
      <alignment horizontal="center"/>
      <protection locked="0"/>
    </xf>
    <xf numFmtId="0" fontId="9" fillId="0" borderId="0" xfId="2" applyFont="1" applyBorder="1" applyAlignment="1">
      <alignment horizontal="center"/>
    </xf>
    <xf numFmtId="0" fontId="10" fillId="0" borderId="7" xfId="2" applyFont="1" applyFill="1" applyBorder="1" applyProtection="1"/>
    <xf numFmtId="0" fontId="0" fillId="4" borderId="14" xfId="0" applyFill="1" applyBorder="1"/>
    <xf numFmtId="164" fontId="9" fillId="0" borderId="15" xfId="2" applyNumberFormat="1" applyFont="1" applyFill="1" applyBorder="1" applyAlignment="1">
      <alignment horizontal="right"/>
    </xf>
    <xf numFmtId="4" fontId="10" fillId="3" borderId="16" xfId="2" applyNumberFormat="1" applyFont="1" applyFill="1" applyBorder="1" applyAlignment="1">
      <alignment horizontal="center"/>
    </xf>
    <xf numFmtId="164" fontId="9" fillId="0" borderId="13" xfId="2" applyNumberFormat="1" applyFont="1" applyFill="1" applyBorder="1" applyAlignment="1">
      <alignment horizontal="right"/>
    </xf>
    <xf numFmtId="164" fontId="10" fillId="0" borderId="14" xfId="2" applyNumberFormat="1" applyFont="1" applyBorder="1"/>
    <xf numFmtId="164" fontId="0" fillId="5" borderId="15" xfId="0" applyNumberFormat="1" applyFont="1" applyFill="1" applyBorder="1" applyProtection="1">
      <protection locked="0"/>
    </xf>
    <xf numFmtId="164" fontId="10" fillId="0" borderId="13" xfId="2" applyNumberFormat="1" applyFont="1" applyBorder="1"/>
    <xf numFmtId="0" fontId="4" fillId="0" borderId="0" xfId="0" applyFont="1" applyBorder="1" applyAlignment="1" applyProtection="1">
      <alignment horizontal="center" vertical="center"/>
    </xf>
    <xf numFmtId="0" fontId="2" fillId="0" borderId="6" xfId="0" applyFont="1" applyBorder="1" applyAlignment="1">
      <alignment horizontal="center"/>
    </xf>
    <xf numFmtId="0" fontId="9" fillId="0" borderId="0" xfId="2" applyFont="1" applyAlignment="1">
      <alignment horizontal="left" wrapText="1"/>
    </xf>
    <xf numFmtId="0" fontId="9" fillId="0" borderId="12" xfId="2" applyFont="1" applyBorder="1" applyAlignment="1">
      <alignment horizontal="center"/>
    </xf>
    <xf numFmtId="0" fontId="3" fillId="0" borderId="0" xfId="0" applyFont="1" applyBorder="1" applyAlignment="1">
      <alignment horizontal="center"/>
    </xf>
    <xf numFmtId="0" fontId="3" fillId="0" borderId="0" xfId="0" applyNumberFormat="1" applyFont="1" applyBorder="1" applyAlignment="1">
      <alignment horizontal="center"/>
    </xf>
    <xf numFmtId="0" fontId="9" fillId="0" borderId="4" xfId="2" applyFont="1" applyBorder="1" applyProtection="1">
      <protection locked="0"/>
    </xf>
  </cellXfs>
  <cellStyles count="3">
    <cellStyle name="Currency" xfId="1" builtinId="4"/>
    <cellStyle name="Normal" xfId="0" builtinId="0"/>
    <cellStyle name="Normal 2" xfId="2"/>
  </cellStyles>
  <dxfs count="17">
    <dxf>
      <font>
        <b/>
        <i val="0"/>
        <color auto="1"/>
      </font>
      <fill>
        <patternFill>
          <bgColor theme="5" tint="0.79998168889431442"/>
        </patternFill>
      </fill>
    </dxf>
    <dxf>
      <font>
        <color rgb="FF9C0006"/>
      </font>
      <fill>
        <patternFill>
          <bgColor rgb="FFFFC7CE"/>
        </patternFill>
      </fill>
    </dxf>
    <dxf>
      <fill>
        <patternFill patternType="solid">
          <fgColor indexed="64"/>
          <bgColor theme="1"/>
        </patternFill>
      </fill>
      <protection locked="1" hidden="0"/>
    </dxf>
    <dxf>
      <alignment horizontal="general" vertical="bottom" textRotation="0" wrapText="1" indent="0" justifyLastLine="0" shrinkToFit="0" readingOrder="0"/>
      <protection locked="0" hidden="0"/>
    </dxf>
    <dxf>
      <fill>
        <patternFill patternType="solid">
          <fgColor indexed="64"/>
          <bgColor theme="1"/>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quot;$&quot;#,##0.00"/>
      <protection locked="1" hidden="0"/>
    </dxf>
    <dxf>
      <numFmt numFmtId="164" formatCode="&quot;$&quot;#,##0.00"/>
      <protection locked="0" hidden="0"/>
    </dxf>
    <dxf>
      <numFmt numFmtId="2" formatCode="0.00"/>
      <protection locked="1" hidden="0"/>
    </dxf>
    <dxf>
      <numFmt numFmtId="2" formatCode="0.00"/>
      <protection locked="0" hidden="0"/>
    </dxf>
    <dxf>
      <fill>
        <patternFill patternType="solid">
          <fgColor indexed="64"/>
          <bgColor theme="1"/>
        </patternFill>
      </fill>
      <protection locked="1" hidden="0"/>
    </dxf>
    <dxf>
      <protection locked="0" hidden="0"/>
    </dxf>
    <dxf>
      <protection locked="1" hidden="0"/>
    </dxf>
    <dxf>
      <protection locked="0" hidden="0"/>
    </dxf>
    <dxf>
      <protection locked="1" hidden="0"/>
    </dxf>
    <dxf>
      <protection locked="0" hidden="0"/>
    </dxf>
    <dxf>
      <alignment horizontal="center"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0</xdr:col>
          <xdr:colOff>304800</xdr:colOff>
          <xdr:row>41</xdr:row>
          <xdr:rowOff>28575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9525</xdr:rowOff>
        </xdr:from>
        <xdr:to>
          <xdr:col>0</xdr:col>
          <xdr:colOff>304800</xdr:colOff>
          <xdr:row>42</xdr:row>
          <xdr:rowOff>38100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19050</xdr:rowOff>
        </xdr:from>
        <xdr:to>
          <xdr:col>0</xdr:col>
          <xdr:colOff>304800</xdr:colOff>
          <xdr:row>43</xdr:row>
          <xdr:rowOff>47625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0</xdr:col>
          <xdr:colOff>304800</xdr:colOff>
          <xdr:row>43</xdr:row>
          <xdr:rowOff>38100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19050</xdr:rowOff>
        </xdr:from>
        <xdr:to>
          <xdr:col>0</xdr:col>
          <xdr:colOff>304800</xdr:colOff>
          <xdr:row>44</xdr:row>
          <xdr:rowOff>38100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6:F27" totalsRowCount="1" headerRowDxfId="16" dataDxfId="15" totalsRowDxfId="14">
  <autoFilter ref="A6:F26"/>
  <tableColumns count="6">
    <tableColumn id="1" name="Client ID" totalsRowLabel="Total" dataDxfId="13" totalsRowDxfId="12"/>
    <tableColumn id="2" name="Month Adjustment Made" dataDxfId="11" totalsRowDxfId="10"/>
    <tableColumn id="3" name=" Care Management Hours Adjusted" totalsRowFunction="sum" dataDxfId="9" totalsRowDxfId="8"/>
    <tableColumn id="6" name="Monetary Adjustment Amount" totalsRowFunction="sum" dataDxfId="7" totalsRowDxfId="6" dataCellStyle="Currency"/>
    <tableColumn id="4" name="Month of Service Affected" dataDxfId="5" totalsRowDxfId="4"/>
    <tableColumn id="5" name="Reason for Adjustment" totalsRowFunction="count" dataDxfId="3" totalsRowDxfId="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tabSelected="1" workbookViewId="0">
      <selection activeCell="B7" sqref="B7"/>
    </sheetView>
  </sheetViews>
  <sheetFormatPr defaultRowHeight="15.75" x14ac:dyDescent="0.25"/>
  <cols>
    <col min="1" max="1" width="24.5703125" style="3" bestFit="1" customWidth="1"/>
    <col min="2" max="2" width="44.7109375" style="3" bestFit="1" customWidth="1"/>
    <col min="3" max="16384" width="9.140625" style="3"/>
  </cols>
  <sheetData>
    <row r="2" spans="1:2" x14ac:dyDescent="0.25">
      <c r="A2" s="4" t="s">
        <v>5</v>
      </c>
      <c r="B2" s="32"/>
    </row>
    <row r="3" spans="1:2" x14ac:dyDescent="0.25">
      <c r="A3" s="5" t="s">
        <v>3</v>
      </c>
      <c r="B3" s="33"/>
    </row>
    <row r="4" spans="1:2" x14ac:dyDescent="0.25">
      <c r="A4" s="5" t="s">
        <v>4</v>
      </c>
      <c r="B4" s="32"/>
    </row>
    <row r="5" spans="1:2" x14ac:dyDescent="0.25">
      <c r="A5" s="5"/>
      <c r="B5" s="22"/>
    </row>
    <row r="6" spans="1:2" x14ac:dyDescent="0.25">
      <c r="A6" s="4" t="s">
        <v>1</v>
      </c>
      <c r="B6" s="34"/>
    </row>
    <row r="7" spans="1:2" x14ac:dyDescent="0.25">
      <c r="A7" s="4" t="s">
        <v>6</v>
      </c>
      <c r="B7" s="35"/>
    </row>
  </sheetData>
  <sheetProtection algorithmName="SHA-512" hashValue="yufG1gEbN3fiw7Zt953tWl17Gsg2EQyXrWGTnvuO1q/7+LONiYTvrR134dyLDRt99c6yuVYiRRfLADRhIXMhrg==" saltValue="hFwPc1apuf5cC+ED20d8A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view="pageLayout" zoomScaleNormal="120" workbookViewId="0">
      <selection activeCell="B12" sqref="B12"/>
    </sheetView>
  </sheetViews>
  <sheetFormatPr defaultRowHeight="15" x14ac:dyDescent="0.25"/>
  <cols>
    <col min="1" max="1" width="17.5703125" style="6" customWidth="1"/>
    <col min="2" max="2" width="15.85546875" style="6" customWidth="1"/>
    <col min="3" max="3" width="20.140625" style="6" customWidth="1"/>
    <col min="4" max="4" width="19.28515625" style="6" customWidth="1"/>
    <col min="5" max="5" width="17.7109375" style="6" customWidth="1"/>
    <col min="6" max="6" width="39.42578125" style="6" customWidth="1"/>
    <col min="7" max="16384" width="9.140625" style="6"/>
  </cols>
  <sheetData>
    <row r="1" spans="1:6" x14ac:dyDescent="0.25">
      <c r="A1" s="36"/>
      <c r="B1" s="36"/>
      <c r="C1" s="36"/>
      <c r="D1" s="36"/>
      <c r="E1" s="36"/>
      <c r="F1" s="36"/>
    </row>
    <row r="2" spans="1:6" ht="15.75" x14ac:dyDescent="0.25">
      <c r="A2" s="37" t="s">
        <v>45</v>
      </c>
      <c r="B2" s="23" t="str">
        <f>IF(ISBLANK('AAA Info'!B2)=TRUE,"",'AAA Info'!B2)</f>
        <v/>
      </c>
      <c r="C2" s="24"/>
      <c r="D2" s="36"/>
      <c r="E2" s="38" t="s">
        <v>6</v>
      </c>
      <c r="F2" s="23" t="str">
        <f>IF(ISBLANK('AAA Info'!B7)=TRUE,"",'AAA Info'!B7)</f>
        <v/>
      </c>
    </row>
    <row r="3" spans="1:6" ht="15.75" x14ac:dyDescent="0.25">
      <c r="A3" s="37"/>
      <c r="B3" s="27"/>
      <c r="C3" s="28"/>
      <c r="D3" s="36"/>
      <c r="E3" s="38"/>
      <c r="F3" s="27"/>
    </row>
    <row r="4" spans="1:6" ht="15.75" x14ac:dyDescent="0.25">
      <c r="A4" s="82" t="s">
        <v>50</v>
      </c>
      <c r="B4" s="82"/>
      <c r="C4" s="82"/>
      <c r="D4" s="82"/>
      <c r="E4" s="82"/>
      <c r="F4" s="82"/>
    </row>
    <row r="5" spans="1:6" x14ac:dyDescent="0.25">
      <c r="A5" s="36"/>
      <c r="B5" s="36"/>
      <c r="C5" s="36"/>
      <c r="D5" s="36"/>
      <c r="E5" s="36"/>
      <c r="F5" s="36"/>
    </row>
    <row r="6" spans="1:6" ht="42" customHeight="1" x14ac:dyDescent="0.25">
      <c r="A6" s="39" t="s">
        <v>0</v>
      </c>
      <c r="B6" s="40" t="s">
        <v>11</v>
      </c>
      <c r="C6" s="41" t="s">
        <v>14</v>
      </c>
      <c r="D6" s="41" t="s">
        <v>35</v>
      </c>
      <c r="E6" s="41" t="s">
        <v>12</v>
      </c>
      <c r="F6" s="39" t="s">
        <v>13</v>
      </c>
    </row>
    <row r="7" spans="1:6" x14ac:dyDescent="0.25">
      <c r="C7" s="7"/>
      <c r="D7" s="8"/>
      <c r="E7" s="9"/>
      <c r="F7" s="10"/>
    </row>
    <row r="8" spans="1:6" x14ac:dyDescent="0.25">
      <c r="C8" s="7"/>
      <c r="D8" s="8"/>
      <c r="E8" s="9"/>
      <c r="F8" s="10"/>
    </row>
    <row r="9" spans="1:6" x14ac:dyDescent="0.25">
      <c r="C9" s="7"/>
      <c r="D9" s="8"/>
      <c r="E9" s="9"/>
      <c r="F9" s="10"/>
    </row>
    <row r="10" spans="1:6" x14ac:dyDescent="0.25">
      <c r="C10" s="7"/>
      <c r="D10" s="8"/>
      <c r="E10" s="9"/>
      <c r="F10" s="10"/>
    </row>
    <row r="11" spans="1:6" x14ac:dyDescent="0.25">
      <c r="C11" s="7"/>
      <c r="D11" s="8"/>
      <c r="E11" s="9"/>
      <c r="F11" s="10"/>
    </row>
    <row r="12" spans="1:6" x14ac:dyDescent="0.25">
      <c r="C12" s="7"/>
      <c r="D12" s="8"/>
      <c r="E12" s="9"/>
      <c r="F12" s="10"/>
    </row>
    <row r="13" spans="1:6" x14ac:dyDescent="0.25">
      <c r="C13" s="7"/>
      <c r="D13" s="8"/>
      <c r="E13" s="9"/>
      <c r="F13" s="10"/>
    </row>
    <row r="14" spans="1:6" x14ac:dyDescent="0.25">
      <c r="C14" s="7"/>
      <c r="D14" s="8"/>
      <c r="E14" s="9"/>
      <c r="F14" s="10"/>
    </row>
    <row r="15" spans="1:6" x14ac:dyDescent="0.25">
      <c r="C15" s="7"/>
      <c r="D15" s="8"/>
      <c r="E15" s="9"/>
      <c r="F15" s="10"/>
    </row>
    <row r="16" spans="1:6" x14ac:dyDescent="0.25">
      <c r="C16" s="7"/>
      <c r="D16" s="8"/>
      <c r="E16" s="9"/>
      <c r="F16" s="10"/>
    </row>
    <row r="17" spans="1:6" x14ac:dyDescent="0.25">
      <c r="C17" s="7"/>
      <c r="D17" s="8"/>
      <c r="E17" s="9"/>
      <c r="F17" s="10"/>
    </row>
    <row r="18" spans="1:6" x14ac:dyDescent="0.25">
      <c r="C18" s="7"/>
      <c r="D18" s="8"/>
      <c r="E18" s="9"/>
      <c r="F18" s="10"/>
    </row>
    <row r="19" spans="1:6" x14ac:dyDescent="0.25">
      <c r="C19" s="7"/>
      <c r="D19" s="8"/>
      <c r="E19" s="9"/>
      <c r="F19" s="10"/>
    </row>
    <row r="20" spans="1:6" x14ac:dyDescent="0.25">
      <c r="B20" s="6" t="s">
        <v>53</v>
      </c>
      <c r="C20" s="7" t="s">
        <v>52</v>
      </c>
      <c r="D20" s="8"/>
      <c r="E20" s="9"/>
      <c r="F20" s="10"/>
    </row>
    <row r="21" spans="1:6" x14ac:dyDescent="0.25">
      <c r="C21" s="7"/>
      <c r="D21" s="8"/>
      <c r="E21" s="9"/>
      <c r="F21" s="10"/>
    </row>
    <row r="22" spans="1:6" x14ac:dyDescent="0.25">
      <c r="C22" s="7"/>
      <c r="D22" s="8"/>
      <c r="E22" s="9"/>
      <c r="F22" s="10"/>
    </row>
    <row r="23" spans="1:6" x14ac:dyDescent="0.25">
      <c r="C23" s="7"/>
      <c r="D23" s="8"/>
      <c r="E23" s="9"/>
      <c r="F23" s="10"/>
    </row>
    <row r="24" spans="1:6" x14ac:dyDescent="0.25">
      <c r="C24" s="7"/>
      <c r="D24" s="8"/>
      <c r="E24" s="9"/>
      <c r="F24" s="10"/>
    </row>
    <row r="25" spans="1:6" x14ac:dyDescent="0.25">
      <c r="C25" s="7"/>
      <c r="D25" s="8"/>
      <c r="E25" s="9"/>
      <c r="F25" s="10"/>
    </row>
    <row r="26" spans="1:6" x14ac:dyDescent="0.25">
      <c r="C26" s="7"/>
      <c r="D26" s="8"/>
      <c r="E26" s="9"/>
      <c r="F26" s="10"/>
    </row>
    <row r="27" spans="1:6" x14ac:dyDescent="0.25">
      <c r="A27" s="36" t="s">
        <v>15</v>
      </c>
      <c r="B27" s="42"/>
      <c r="C27" s="43">
        <f>SUBTOTAL(109,Table1[[ Care Management Hours Adjusted]])</f>
        <v>0</v>
      </c>
      <c r="D27" s="44">
        <f>SUBTOTAL(109,Table1[Monetary Adjustment Amount])</f>
        <v>0</v>
      </c>
      <c r="E27" s="45"/>
      <c r="F27" s="42">
        <f>SUBTOTAL(103,Table1[Reason for Adjustment])</f>
        <v>0</v>
      </c>
    </row>
    <row r="28" spans="1:6" x14ac:dyDescent="0.25">
      <c r="A28" s="36"/>
      <c r="B28" s="36"/>
      <c r="C28" s="36"/>
      <c r="D28" s="36"/>
      <c r="E28" s="36"/>
      <c r="F28" s="36"/>
    </row>
    <row r="29" spans="1:6" x14ac:dyDescent="0.25">
      <c r="A29" s="36" t="s">
        <v>33</v>
      </c>
      <c r="B29" s="36"/>
      <c r="C29" s="36"/>
      <c r="D29" s="36"/>
      <c r="E29" s="36"/>
      <c r="F29" s="36"/>
    </row>
    <row r="30" spans="1:6" x14ac:dyDescent="0.25">
      <c r="A30" s="36" t="s">
        <v>34</v>
      </c>
      <c r="B30" s="36"/>
      <c r="C30" s="36"/>
      <c r="D30" s="36"/>
      <c r="E30" s="36"/>
      <c r="F30" s="36"/>
    </row>
    <row r="31" spans="1:6" x14ac:dyDescent="0.25">
      <c r="A31" s="36"/>
      <c r="B31" s="36"/>
      <c r="C31" s="36"/>
      <c r="D31" s="36"/>
      <c r="E31" s="36"/>
      <c r="F31" s="36"/>
    </row>
    <row r="32" spans="1:6" x14ac:dyDescent="0.25">
      <c r="A32" s="36"/>
      <c r="B32" s="36"/>
      <c r="C32" s="36"/>
      <c r="D32" s="36"/>
      <c r="E32" s="36"/>
      <c r="F32" s="36"/>
    </row>
    <row r="33" spans="1:6" x14ac:dyDescent="0.25">
      <c r="A33" s="36"/>
      <c r="B33" s="36"/>
      <c r="C33" s="36"/>
      <c r="D33" s="36"/>
      <c r="E33" s="36"/>
      <c r="F33" s="36"/>
    </row>
    <row r="34" spans="1:6" x14ac:dyDescent="0.25">
      <c r="A34" s="36"/>
      <c r="B34" s="36"/>
      <c r="C34" s="36"/>
      <c r="D34" s="36"/>
      <c r="E34" s="36"/>
      <c r="F34" s="36"/>
    </row>
  </sheetData>
  <mergeCells count="1">
    <mergeCell ref="A4:F4"/>
  </mergeCells>
  <pageMargins left="0.7" right="0.7" top="0.75" bottom="0.75" header="0.3" footer="0.3"/>
  <pageSetup scale="94" fitToHeight="0" orientation="landscape" r:id="rId1"/>
  <headerFooter>
    <oddHeader>&amp;L&amp;G&amp;C&amp;"-,Bold"&amp;14 19. Care Management Adjustments</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4"/>
  <sheetViews>
    <sheetView view="pageLayout" zoomScaleNormal="100" workbookViewId="0">
      <selection activeCell="D28" sqref="D28"/>
    </sheetView>
  </sheetViews>
  <sheetFormatPr defaultRowHeight="15" x14ac:dyDescent="0.25"/>
  <cols>
    <col min="1" max="1" width="31" customWidth="1"/>
    <col min="2" max="2" width="18.140625" bestFit="1" customWidth="1"/>
    <col min="3" max="3" width="18.5703125" customWidth="1"/>
    <col min="4" max="4" width="20.7109375" bestFit="1" customWidth="1"/>
    <col min="6" max="6" width="18.28515625" customWidth="1"/>
  </cols>
  <sheetData>
    <row r="1" spans="1:10" ht="18.75" x14ac:dyDescent="0.3">
      <c r="A1" s="86" t="str">
        <f>IF(ISBLANK('AAA Info'!B2)=TRUE, "", 'AAA Info'!B2)</f>
        <v/>
      </c>
      <c r="B1" s="86"/>
      <c r="C1" s="86"/>
      <c r="D1" s="86"/>
    </row>
    <row r="2" spans="1:10" ht="18.75" x14ac:dyDescent="0.3">
      <c r="A2" s="87" t="str">
        <f>IF(ISBLANK('AAA Info'!B7)=TRUE, "", 'AAA Info'!B7)</f>
        <v/>
      </c>
      <c r="B2" s="87"/>
      <c r="C2" s="87"/>
      <c r="D2" s="87"/>
    </row>
    <row r="3" spans="1:10" x14ac:dyDescent="0.25">
      <c r="A3" s="13" t="s">
        <v>3</v>
      </c>
      <c r="B3" s="30" t="str">
        <f>IF(ISBLANK('AAA Info'!B3)=TRUE, "", 'AAA Info'!B3)</f>
        <v/>
      </c>
      <c r="C3" s="13" t="s">
        <v>4</v>
      </c>
      <c r="D3" s="12" t="str">
        <f>IF(ISBLANK('AAA Info'!B4)=TRUE, "", 'AAA Info'!B4)</f>
        <v/>
      </c>
    </row>
    <row r="5" spans="1:10" x14ac:dyDescent="0.25">
      <c r="A5" s="59" t="s">
        <v>42</v>
      </c>
      <c r="B5" s="14" t="s">
        <v>37</v>
      </c>
      <c r="C5" s="14" t="s">
        <v>38</v>
      </c>
      <c r="D5" s="14" t="s">
        <v>39</v>
      </c>
      <c r="F5" s="14" t="s">
        <v>51</v>
      </c>
    </row>
    <row r="6" spans="1:10" x14ac:dyDescent="0.25">
      <c r="A6" s="60" t="s">
        <v>61</v>
      </c>
      <c r="B6" s="67"/>
      <c r="C6" s="21">
        <f>D6+F6</f>
        <v>0</v>
      </c>
      <c r="D6" s="68"/>
      <c r="F6" s="69"/>
    </row>
    <row r="7" spans="1:10" x14ac:dyDescent="0.25">
      <c r="A7" s="60" t="s">
        <v>1</v>
      </c>
      <c r="B7" s="19"/>
      <c r="C7" s="19"/>
      <c r="D7" s="25" t="str">
        <f>IF(ISBLANK('AAA Info'!B4)=TRUE, "", 'AAA Info'!B6)</f>
        <v/>
      </c>
      <c r="F7" s="19"/>
    </row>
    <row r="8" spans="1:10" x14ac:dyDescent="0.25">
      <c r="A8" s="60" t="s">
        <v>60</v>
      </c>
      <c r="B8" s="60"/>
      <c r="C8" s="21">
        <f t="shared" ref="C8" si="0">D8+F8</f>
        <v>0</v>
      </c>
      <c r="D8" s="68"/>
      <c r="F8" s="69"/>
    </row>
    <row r="9" spans="1:10" x14ac:dyDescent="0.25">
      <c r="A9" s="59" t="s">
        <v>32</v>
      </c>
      <c r="B9" s="14" t="s">
        <v>31</v>
      </c>
      <c r="C9" s="14" t="s">
        <v>30</v>
      </c>
      <c r="D9" s="14" t="s">
        <v>29</v>
      </c>
      <c r="F9" s="14" t="s">
        <v>51</v>
      </c>
    </row>
    <row r="10" spans="1:10" x14ac:dyDescent="0.25">
      <c r="A10" s="61" t="s">
        <v>28</v>
      </c>
      <c r="B10" s="26"/>
      <c r="C10" s="15">
        <f>D10+F10</f>
        <v>0</v>
      </c>
      <c r="D10" s="26"/>
      <c r="F10" s="31"/>
    </row>
    <row r="11" spans="1:10" x14ac:dyDescent="0.25">
      <c r="A11" s="61" t="s">
        <v>27</v>
      </c>
      <c r="B11" s="26"/>
      <c r="C11" s="15">
        <f t="shared" ref="C11:C17" si="1">D11+F11</f>
        <v>0</v>
      </c>
      <c r="D11" s="26"/>
      <c r="F11" s="31"/>
      <c r="H11" s="29"/>
    </row>
    <row r="12" spans="1:10" x14ac:dyDescent="0.25">
      <c r="A12" s="61" t="s">
        <v>26</v>
      </c>
      <c r="B12" s="26"/>
      <c r="C12" s="15">
        <f t="shared" si="1"/>
        <v>0</v>
      </c>
      <c r="D12" s="26"/>
      <c r="F12" s="31"/>
      <c r="J12" s="29"/>
    </row>
    <row r="13" spans="1:10" x14ac:dyDescent="0.25">
      <c r="A13" s="61" t="s">
        <v>25</v>
      </c>
      <c r="B13" s="26"/>
      <c r="C13" s="15">
        <f t="shared" si="1"/>
        <v>0</v>
      </c>
      <c r="D13" s="26"/>
      <c r="F13" s="31"/>
    </row>
    <row r="14" spans="1:10" x14ac:dyDescent="0.25">
      <c r="A14" s="61" t="s">
        <v>24</v>
      </c>
      <c r="B14" s="26"/>
      <c r="C14" s="15">
        <f t="shared" si="1"/>
        <v>0</v>
      </c>
      <c r="D14" s="26"/>
      <c r="F14" s="31"/>
    </row>
    <row r="15" spans="1:10" x14ac:dyDescent="0.25">
      <c r="A15" s="61" t="s">
        <v>23</v>
      </c>
      <c r="B15" s="26"/>
      <c r="C15" s="15">
        <f t="shared" si="1"/>
        <v>0</v>
      </c>
      <c r="D15" s="26"/>
      <c r="F15" s="31"/>
    </row>
    <row r="16" spans="1:10" x14ac:dyDescent="0.25">
      <c r="A16" s="61" t="s">
        <v>22</v>
      </c>
      <c r="B16" s="26"/>
      <c r="C16" s="15">
        <f t="shared" si="1"/>
        <v>0</v>
      </c>
      <c r="D16" s="26"/>
      <c r="F16" s="31"/>
    </row>
    <row r="17" spans="1:6" x14ac:dyDescent="0.25">
      <c r="A17" s="61" t="s">
        <v>21</v>
      </c>
      <c r="B17" s="26"/>
      <c r="C17" s="15">
        <f t="shared" si="1"/>
        <v>0</v>
      </c>
      <c r="D17" s="26"/>
      <c r="F17" s="31"/>
    </row>
    <row r="18" spans="1:6" x14ac:dyDescent="0.25">
      <c r="A18" s="61" t="s">
        <v>20</v>
      </c>
      <c r="B18" s="26"/>
      <c r="C18" s="15">
        <f>D18+F18</f>
        <v>0</v>
      </c>
      <c r="D18" s="26"/>
      <c r="F18" s="31"/>
    </row>
    <row r="19" spans="1:6" x14ac:dyDescent="0.25">
      <c r="A19" s="61" t="s">
        <v>19</v>
      </c>
      <c r="B19" s="26"/>
      <c r="C19" s="15">
        <f>SUM(C10:C18)</f>
        <v>0</v>
      </c>
      <c r="D19" s="16">
        <f>SUM(D10:D18)</f>
        <v>0</v>
      </c>
      <c r="F19" s="31"/>
    </row>
    <row r="20" spans="1:6" x14ac:dyDescent="0.25">
      <c r="A20" s="62"/>
      <c r="B20" s="14"/>
      <c r="C20" s="14"/>
      <c r="D20" s="14" t="s">
        <v>29</v>
      </c>
      <c r="F20" s="14"/>
    </row>
    <row r="21" spans="1:6" x14ac:dyDescent="0.25">
      <c r="A21" s="74" t="s">
        <v>59</v>
      </c>
      <c r="B21" s="63"/>
      <c r="C21" s="19"/>
      <c r="D21" s="26"/>
      <c r="F21" s="19"/>
    </row>
    <row r="22" spans="1:6" hidden="1" x14ac:dyDescent="0.25">
      <c r="A22" s="63" t="s">
        <v>54</v>
      </c>
      <c r="B22" s="19"/>
      <c r="C22" s="19"/>
      <c r="D22" s="16">
        <f>Table1[[#Totals],[Monetary Adjustment Amount]]</f>
        <v>0</v>
      </c>
      <c r="F22" s="18"/>
    </row>
    <row r="23" spans="1:6" ht="15.75" thickBot="1" x14ac:dyDescent="0.3">
      <c r="A23" s="63" t="s">
        <v>55</v>
      </c>
      <c r="B23" s="19"/>
      <c r="C23" s="19"/>
      <c r="D23" s="76">
        <f>IFERROR(IF(D8&gt;0,D8)-D21+D22,0)</f>
        <v>0</v>
      </c>
      <c r="F23" s="18"/>
    </row>
    <row r="24" spans="1:6" ht="15.75" thickBot="1" x14ac:dyDescent="0.3">
      <c r="A24" s="63" t="s">
        <v>62</v>
      </c>
      <c r="B24" s="19"/>
      <c r="C24" s="75"/>
      <c r="D24" s="78">
        <f>D19-D21</f>
        <v>0</v>
      </c>
      <c r="F24" s="18"/>
    </row>
    <row r="25" spans="1:6" x14ac:dyDescent="0.25">
      <c r="A25" s="64" t="s">
        <v>49</v>
      </c>
      <c r="B25" s="14" t="s">
        <v>31</v>
      </c>
      <c r="C25" s="14" t="s">
        <v>30</v>
      </c>
      <c r="D25" s="77" t="s">
        <v>29</v>
      </c>
      <c r="F25" s="14" t="s">
        <v>51</v>
      </c>
    </row>
    <row r="26" spans="1:6" x14ac:dyDescent="0.25">
      <c r="A26" s="63" t="s">
        <v>56</v>
      </c>
      <c r="B26" s="58"/>
      <c r="C26" s="15">
        <f>SUM(D26,F26)</f>
        <v>0</v>
      </c>
      <c r="D26" s="58"/>
      <c r="F26" s="70"/>
    </row>
    <row r="27" spans="1:6" ht="15.75" thickBot="1" x14ac:dyDescent="0.3">
      <c r="A27" s="63" t="s">
        <v>10</v>
      </c>
      <c r="B27" s="58"/>
      <c r="C27" s="15">
        <f>SUM(D27,F27)</f>
        <v>0</v>
      </c>
      <c r="D27" s="80"/>
      <c r="F27" s="70"/>
    </row>
    <row r="28" spans="1:6" ht="15.75" thickBot="1" x14ac:dyDescent="0.3">
      <c r="A28" s="63" t="s">
        <v>36</v>
      </c>
      <c r="B28" s="17">
        <f>SUM(B26:B27)</f>
        <v>0</v>
      </c>
      <c r="C28" s="79">
        <f>SUM(D28,F28)</f>
        <v>0</v>
      </c>
      <c r="D28" s="81">
        <f>ROUND((D26+D27),2)</f>
        <v>0</v>
      </c>
      <c r="F28" s="71">
        <f>SUM(F26,F27)</f>
        <v>0</v>
      </c>
    </row>
    <row r="29" spans="1:6" x14ac:dyDescent="0.25">
      <c r="A29" s="62"/>
      <c r="B29" s="14"/>
      <c r="C29" s="14" t="s">
        <v>38</v>
      </c>
      <c r="D29" s="77" t="s">
        <v>39</v>
      </c>
    </row>
    <row r="30" spans="1:6" x14ac:dyDescent="0.25">
      <c r="A30" s="65" t="s">
        <v>40</v>
      </c>
      <c r="B30" s="19"/>
      <c r="C30" s="15">
        <f>IFERROR(C19/C6,0)</f>
        <v>0</v>
      </c>
      <c r="D30" s="15">
        <f>IFERROR(D19/D6,0)</f>
        <v>0</v>
      </c>
    </row>
    <row r="31" spans="1:6" x14ac:dyDescent="0.25">
      <c r="A31" s="65" t="s">
        <v>41</v>
      </c>
      <c r="B31" s="19"/>
      <c r="C31" s="15">
        <f>IFERROR(C28/C6,0)</f>
        <v>0</v>
      </c>
      <c r="D31" s="15">
        <f>IFERROR(D28/D6,0)</f>
        <v>0</v>
      </c>
    </row>
    <row r="32" spans="1:6" x14ac:dyDescent="0.25">
      <c r="A32" s="65" t="s">
        <v>57</v>
      </c>
      <c r="B32" s="19"/>
      <c r="C32" s="15">
        <f>IFERROR(C26/C6,0)</f>
        <v>0</v>
      </c>
      <c r="D32" s="15">
        <f>IFERROR(D26/(D6+Table1[[#Totals],[ Care Management Hours Adjusted]]),0)</f>
        <v>0</v>
      </c>
    </row>
    <row r="33" spans="1:5" x14ac:dyDescent="0.25">
      <c r="A33" s="66" t="s">
        <v>48</v>
      </c>
      <c r="B33" s="19"/>
      <c r="C33" s="15">
        <f>IFERROR(C27/C6,0)</f>
        <v>0</v>
      </c>
      <c r="D33" s="15">
        <f>IFERROR(D27/D6,0)</f>
        <v>0</v>
      </c>
    </row>
    <row r="35" spans="1:5" ht="79.5" customHeight="1" x14ac:dyDescent="0.25">
      <c r="A35" s="84" t="s">
        <v>18</v>
      </c>
      <c r="B35" s="84"/>
      <c r="C35" s="84"/>
      <c r="D35" s="84"/>
      <c r="E35" s="11"/>
    </row>
    <row r="36" spans="1:5" x14ac:dyDescent="0.25">
      <c r="A36" s="2"/>
      <c r="B36" s="1"/>
      <c r="C36" s="1"/>
      <c r="D36" s="1"/>
      <c r="E36" s="1"/>
    </row>
    <row r="37" spans="1:5" ht="32.25" customHeight="1" x14ac:dyDescent="0.25">
      <c r="A37" s="88"/>
      <c r="B37" s="88"/>
      <c r="D37" s="72"/>
    </row>
    <row r="38" spans="1:5" x14ac:dyDescent="0.25">
      <c r="A38" s="85" t="s">
        <v>17</v>
      </c>
      <c r="B38" s="85"/>
      <c r="D38" s="20" t="s">
        <v>16</v>
      </c>
    </row>
    <row r="39" spans="1:5" x14ac:dyDescent="0.25">
      <c r="A39" s="73"/>
      <c r="B39" s="73"/>
      <c r="D39" s="20"/>
    </row>
    <row r="40" spans="1:5" ht="15.75" thickBot="1" x14ac:dyDescent="0.3">
      <c r="B40" s="83" t="s">
        <v>58</v>
      </c>
      <c r="C40" s="83"/>
    </row>
    <row r="41" spans="1:5" x14ac:dyDescent="0.25">
      <c r="A41" s="46" t="s">
        <v>43</v>
      </c>
      <c r="B41" s="47"/>
      <c r="C41" s="48" t="s">
        <v>2</v>
      </c>
      <c r="D41" s="49"/>
    </row>
    <row r="42" spans="1:5" x14ac:dyDescent="0.25">
      <c r="A42" s="50" t="s">
        <v>46</v>
      </c>
      <c r="B42" s="51"/>
      <c r="C42" s="52" t="s">
        <v>7</v>
      </c>
      <c r="D42" s="53"/>
    </row>
    <row r="43" spans="1:5" x14ac:dyDescent="0.25">
      <c r="A43" s="50" t="s">
        <v>47</v>
      </c>
      <c r="B43" s="51"/>
      <c r="C43" s="52" t="s">
        <v>9</v>
      </c>
      <c r="D43" s="53"/>
    </row>
    <row r="44" spans="1:5" ht="15.75" thickBot="1" x14ac:dyDescent="0.3">
      <c r="A44" s="54" t="s">
        <v>44</v>
      </c>
      <c r="B44" s="55"/>
      <c r="C44" s="56" t="s">
        <v>8</v>
      </c>
      <c r="D44" s="57"/>
    </row>
  </sheetData>
  <mergeCells count="6">
    <mergeCell ref="B40:C40"/>
    <mergeCell ref="A35:D35"/>
    <mergeCell ref="A38:B38"/>
    <mergeCell ref="A1:D1"/>
    <mergeCell ref="A2:D2"/>
    <mergeCell ref="A37:B37"/>
  </mergeCells>
  <conditionalFormatting sqref="C30">
    <cfRule type="cellIs" dxfId="1" priority="2" operator="greaterThan">
      <formula>54</formula>
    </cfRule>
  </conditionalFormatting>
  <conditionalFormatting sqref="D28">
    <cfRule type="expression" dxfId="0" priority="1">
      <formula>$D$28&gt;$D$24</formula>
    </cfRule>
  </conditionalFormatting>
  <pageMargins left="0.7" right="0.7" top="0.75" bottom="0.75" header="0.3" footer="0.3"/>
  <pageSetup scale="93" fitToWidth="0" orientation="portrait" r:id="rId1"/>
  <headerFooter>
    <oddHeader>&amp;L&amp;G&amp;C&amp;"-,Bold"&amp;16Form C</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ltText="">
                <anchor moveWithCells="1">
                  <from>
                    <xdr:col>0</xdr:col>
                    <xdr:colOff>0</xdr:colOff>
                    <xdr:row>40</xdr:row>
                    <xdr:rowOff>0</xdr:rowOff>
                  </from>
                  <to>
                    <xdr:col>0</xdr:col>
                    <xdr:colOff>304800</xdr:colOff>
                    <xdr:row>41</xdr:row>
                    <xdr:rowOff>28575</xdr:rowOff>
                  </to>
                </anchor>
              </controlPr>
            </control>
          </mc:Choice>
        </mc:AlternateContent>
        <mc:AlternateContent xmlns:mc="http://schemas.openxmlformats.org/markup-compatibility/2006">
          <mc:Choice Requires="x14">
            <control shapeId="8194" r:id="rId6" name="Check Box 2">
              <controlPr defaultSize="0" autoFill="0" autoLine="0" autoPict="0" altText="">
                <anchor moveWithCells="1">
                  <from>
                    <xdr:col>0</xdr:col>
                    <xdr:colOff>0</xdr:colOff>
                    <xdr:row>41</xdr:row>
                    <xdr:rowOff>9525</xdr:rowOff>
                  </from>
                  <to>
                    <xdr:col>0</xdr:col>
                    <xdr:colOff>304800</xdr:colOff>
                    <xdr:row>42</xdr:row>
                    <xdr:rowOff>38100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0</xdr:col>
                    <xdr:colOff>0</xdr:colOff>
                    <xdr:row>42</xdr:row>
                    <xdr:rowOff>19050</xdr:rowOff>
                  </from>
                  <to>
                    <xdr:col>0</xdr:col>
                    <xdr:colOff>304800</xdr:colOff>
                    <xdr:row>43</xdr:row>
                    <xdr:rowOff>47625</xdr:rowOff>
                  </to>
                </anchor>
              </controlPr>
            </control>
          </mc:Choice>
        </mc:AlternateContent>
        <mc:AlternateContent xmlns:mc="http://schemas.openxmlformats.org/markup-compatibility/2006">
          <mc:Choice Requires="x14">
            <control shapeId="8196" r:id="rId8" name="Check Box 4">
              <controlPr defaultSize="0" autoFill="0" autoLine="0" autoPict="0" altText="">
                <anchor moveWithCells="1">
                  <from>
                    <xdr:col>0</xdr:col>
                    <xdr:colOff>0</xdr:colOff>
                    <xdr:row>42</xdr:row>
                    <xdr:rowOff>9525</xdr:rowOff>
                  </from>
                  <to>
                    <xdr:col>0</xdr:col>
                    <xdr:colOff>304800</xdr:colOff>
                    <xdr:row>43</xdr:row>
                    <xdr:rowOff>38100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0</xdr:col>
                    <xdr:colOff>0</xdr:colOff>
                    <xdr:row>43</xdr:row>
                    <xdr:rowOff>19050</xdr:rowOff>
                  </from>
                  <to>
                    <xdr:col>0</xdr:col>
                    <xdr:colOff>304800</xdr:colOff>
                    <xdr:row>44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ate xmlns="bd840cca-7d07-4fad-b3e1-9ad378913c0c">2022-10-14T05:00:00+00:00</Review_x0020_Date>
    <Agency xmlns="bd840cca-7d07-4fad-b3e1-9ad378913c0c">SUA</Agency>
    <DHHSInternetTopic xmlns="32249c65-da49-47e9-984a-f0159a6f027c">Seniors</DHHSInternetTopic>
    <DHHSInternetPCM xmlns="32249c65-da49-47e9-984a-f0159a6f027c">
      <Value>2</Value>
    </DHHSInternetPCM>
    <Staff_x0020_Contact xmlns="bd840cca-7d07-4fad-b3e1-9ad378913c0c">
      <UserInfo>
        <DisplayName/>
        <AccountId xsi:nil="true"/>
        <AccountType/>
      </UserInfo>
    </Staff_x0020_Contact>
    <DHHSInternetDivision xmlns="32249c65-da49-47e9-984a-f0159a6f027c">Medicaid &amp; Long-Term Care</DHHSInternetDivision>
    <State_x0020_Fiscal_x0020_Year xmlns="bd840cca-7d07-4fad-b3e1-9ad378913c0c">SFY 21</State_x0020_Fiscal_x0020_Year>
    <DHHSInternetWCP xmlns="32249c65-da49-47e9-984a-f0159a6f027c">
      <Value>9</Value>
    </DHHSInternetWCP>
    <Document_x0020_Type xmlns="bd840cca-7d07-4fad-b3e1-9ad378913c0c">
      <Value>Form</Value>
    </Document_x0020_Type>
    <SharedWithUsers xmlns="32249c65-da49-47e9-984a-f0159a6f027c">
      <UserInfo>
        <DisplayName/>
        <AccountId xsi:nil="true"/>
        <AccountType/>
      </UserInfo>
    </SharedWithUsers>
    <Description0 xmlns="bd840cca-7d07-4fad-b3e1-9ad378913c0c" xsi:nil="true"/>
    <Keyword xmlns="bd840cca-7d07-4fad-b3e1-9ad378913c0c">
      <Value>Care Management</Value>
      <Value>Fiscal</Value>
    </Keyword>
  </documentManagement>
</p:properties>
</file>

<file path=customXml/item2.xml><?xml version="1.0" encoding="utf-8"?>
<ct:contentTypeSchema xmlns:ct="http://schemas.microsoft.com/office/2006/metadata/contentType" xmlns:ma="http://schemas.microsoft.com/office/2006/metadata/properties/metaAttributes" ct:_="" ma:_="" ma:contentTypeName="Core Metadata" ma:contentTypeID="0x010100BAD75EA75CD83B45A34259F0B184D027005F4454C181345A4F91883644386E43BF" ma:contentTypeVersion="12" ma:contentTypeDescription="" ma:contentTypeScope="" ma:versionID="784af4027b1e2e87d040212ce05710c8">
  <xsd:schema xmlns:xsd="http://www.w3.org/2001/XMLSchema" xmlns:xs="http://www.w3.org/2001/XMLSchema" xmlns:p="http://schemas.microsoft.com/office/2006/metadata/properties" xmlns:ns2="32249c65-da49-47e9-984a-f0159a6f027c" xmlns:ns3="bd840cca-7d07-4fad-b3e1-9ad378913c0c" targetNamespace="http://schemas.microsoft.com/office/2006/metadata/properties" ma:root="true" ma:fieldsID="b1df835c6b863b5db699b95ac3e71cc6" ns2:_="" ns3:_="">
    <xsd:import namespace="32249c65-da49-47e9-984a-f0159a6f027c"/>
    <xsd:import namespace="bd840cca-7d07-4fad-b3e1-9ad378913c0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element ref="ns3:State_x0020_Fiscal_x0020_Year" minOccurs="0"/>
                <xsd:element ref="ns3:Agency" minOccurs="0"/>
                <xsd:element ref="ns3:Document_x0020_Type" minOccurs="0"/>
                <xsd:element ref="ns3:Review_x0020_Date" minOccurs="0"/>
                <xsd:element ref="ns3:Staff_x0020_Contact" minOccurs="0"/>
                <xsd:element ref="ns2:SharedWithUsers" minOccurs="0"/>
                <xsd:element ref="ns3:Description0" minOccurs="0"/>
                <xsd:element ref="ns3: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RFP"/>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40cca-7d07-4fad-b3e1-9ad378913c0c" elementFormDefault="qualified">
    <xsd:import namespace="http://schemas.microsoft.com/office/2006/documentManagement/types"/>
    <xsd:import namespace="http://schemas.microsoft.com/office/infopath/2007/PartnerControls"/>
    <xsd:element name="State_x0020_Fiscal_x0020_Year" ma:index="12" nillable="true" ma:displayName="State Fiscal Year" ma:default="SFY 25" ma:format="Dropdown" ma:internalName="State_x0020_Fiscal_x0020_Year">
      <xsd:simpleType>
        <xsd:restriction base="dms:Choice">
          <xsd:enumeration value="SFY 19"/>
          <xsd:enumeration value="SFY 20"/>
          <xsd:enumeration value="SFY 21"/>
          <xsd:enumeration value="SFY 22"/>
          <xsd:enumeration value="SFY 23"/>
          <xsd:enumeration value="SFY 24"/>
          <xsd:enumeration value="SFY 25"/>
          <xsd:enumeration value="SFY 26"/>
          <xsd:enumeration value="SFY 27"/>
        </xsd:restriction>
      </xsd:simpleType>
    </xsd:element>
    <xsd:element name="Agency" ma:index="13" nillable="true" ma:displayName="Agency" ma:default="SUA" ma:format="Dropdown" ma:internalName="Agency">
      <xsd:simpleType>
        <xsd:restriction base="dms:Choice">
          <xsd:enumeration value="SUA"/>
          <xsd:enumeration value="AOWN"/>
          <xsd:enumeration value="AP"/>
          <xsd:enumeration value="BRAAA"/>
          <xsd:enumeration value="ENOA"/>
          <xsd:enumeration value="MAAA"/>
          <xsd:enumeration value="NENAAA"/>
          <xsd:enumeration value="SCNAAA"/>
          <xsd:enumeration value="WCNAAA"/>
          <xsd:enumeration value="SENCIT"/>
          <xsd:enumeration value="CAPMNE"/>
          <xsd:enumeration value="N2N"/>
          <xsd:enumeration value="ABLE"/>
          <xsd:enumeration value="LOHD"/>
          <xsd:enumeration value="ESN"/>
          <xsd:enumeration value="MMI"/>
          <xsd:enumeration value="BIANE"/>
          <xsd:enumeration value="211/UWM"/>
        </xsd:restriction>
      </xsd:simpleType>
    </xsd:element>
    <xsd:element name="Document_x0020_Type" ma:index="14"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DRC"/>
                    <xsd:enumeration value="ADRC Area Plan"/>
                    <xsd:enumeration value="Advisory"/>
                    <xsd:enumeration value="Alzheimers"/>
                    <xsd:enumeration value="Alz Advisory"/>
                    <xsd:enumeration value="Area Plan"/>
                    <xsd:enumeration value="COVID-19"/>
                    <xsd:enumeration value="Form"/>
                    <xsd:enumeration value="Guidance"/>
                    <xsd:enumeration value="IM"/>
                    <xsd:enumeration value="Information"/>
                    <xsd:enumeration value="Legal Information"/>
                    <xsd:enumeration value="Monitoring"/>
                    <xsd:enumeration value="Ombudsman"/>
                    <xsd:enumeration value="PI"/>
                    <xsd:enumeration value="Report"/>
                    <xsd:enumeration value="State Plan"/>
                    <xsd:enumeration value="Subaward"/>
                    <xsd:enumeration value="SVP"/>
                    <xsd:enumeration value="Training"/>
                    <xsd:enumeration value="WEAAD"/>
                  </xsd:restriction>
                </xsd:simpleType>
              </xsd:element>
            </xsd:sequence>
          </xsd:extension>
        </xsd:complexContent>
      </xsd:complexType>
    </xsd:element>
    <xsd:element name="Review_x0020_Date" ma:index="15" nillable="true" ma:displayName="Review Date" ma:format="DateOnly" ma:internalName="Review_x0020_Date">
      <xsd:simpleType>
        <xsd:restriction base="dms:DateTime"/>
      </xsd:simpleType>
    </xsd:element>
    <xsd:element name="Staff_x0020_Contact" ma:index="16" nillable="true" ma:displayName="Staff Contact" ma:list="UserInfo" ma:SearchPeopleOnly="false" ma:SharePointGroup="0" ma:internalName="Staff_x0020_Contac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scription0" ma:index="19" nillable="true" ma:displayName="Description" ma:internalName="Description0">
      <xsd:simpleType>
        <xsd:restriction base="dms:Text">
          <xsd:maxLength value="255"/>
        </xsd:restriction>
      </xsd:simpleType>
    </xsd:element>
    <xsd:element name="Keyword" ma:index="20" nillable="true" ma:displayName="Keyword" ma:internalName="Keyword">
      <xsd:complexType>
        <xsd:complexContent>
          <xsd:extension base="dms:MultiChoice">
            <xsd:sequence>
              <xsd:element name="Value" maxOccurs="unbounded" minOccurs="0" nillable="true">
                <xsd:simpleType>
                  <xsd:restriction base="dms:Choice">
                    <xsd:enumeration value="ADRC"/>
                    <xsd:enumeration value="Area Plan/Budget"/>
                    <xsd:enumeration value="Budget"/>
                    <xsd:enumeration value="Care Management"/>
                    <xsd:enumeration value="CASA"/>
                    <xsd:enumeration value="Data Collection"/>
                    <xsd:enumeration value="Direct Service Waiver"/>
                    <xsd:enumeration value="Fiscal"/>
                    <xsd:enumeration value="III-B"/>
                    <xsd:enumeration value="III-D"/>
                    <xsd:enumeration value="III-E"/>
                    <xsd:enumeration value="Legal"/>
                    <xsd:enumeration value="Nutrition"/>
                    <xsd:enumeration value="PeerPlace"/>
                    <xsd:enumeration value="Rates"/>
                    <xsd:enumeration value="Regulations"/>
                    <xsd:enumeration value="Security Requests"/>
                    <xsd:enumeration value="Senior Center"/>
                    <xsd:enumeration value="SUA"/>
                    <xsd:enumeration value="SV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348890-4D02-4130-B11E-E421B87FBA3A}"/>
</file>

<file path=customXml/itemProps2.xml><?xml version="1.0" encoding="utf-8"?>
<ds:datastoreItem xmlns:ds="http://schemas.openxmlformats.org/officeDocument/2006/customXml" ds:itemID="{705D9D7F-299C-4433-8E33-8FDA8B97451D}"/>
</file>

<file path=customXml/itemProps3.xml><?xml version="1.0" encoding="utf-8"?>
<ds:datastoreItem xmlns:ds="http://schemas.openxmlformats.org/officeDocument/2006/customXml" ds:itemID="{07D8E349-7F41-4ECE-A55E-C32FC921D7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AAA Info</vt:lpstr>
      <vt:lpstr>19. Adjustments</vt:lpstr>
      <vt:lpstr>Form C</vt:lpstr>
      <vt:lpstr>'Form C'!Print_Area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C FY 2021</dc:title>
  <dc:creator>Amy Hochstetler</dc:creator>
  <cp:lastModifiedBy>Amy Hochstetler</cp:lastModifiedBy>
  <cp:lastPrinted>2019-04-29T20:01:14Z</cp:lastPrinted>
  <dcterms:created xsi:type="dcterms:W3CDTF">2019-03-11T16:14:39Z</dcterms:created>
  <dcterms:modified xsi:type="dcterms:W3CDTF">2020-07-31T18:37:14Z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0x010100BAD75EA75CD83B45A34259F0B184D027005F4454C181345A4F91883644386E43BF</vt:lpwstr>
  </property>
  <property fmtid="{D5CDD505-2E9C-101B-9397-08002B2CF9AE}" pid="3" name="Order">
    <vt:r8>24000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